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napoiavane\за публикуване\documenti za informacia kam uslovia za kandidatstvane\"/>
    </mc:Choice>
  </mc:AlternateContent>
  <bookViews>
    <workbookView xWindow="0" yWindow="0" windowWidth="23040" windowHeight="9192"/>
  </bookViews>
  <sheets>
    <sheet name="TFO" sheetId="4" r:id="rId1"/>
  </sheets>
  <calcPr calcId="162913"/>
</workbook>
</file>

<file path=xl/calcChain.xml><?xml version="1.0" encoding="utf-8"?>
<calcChain xmlns="http://schemas.openxmlformats.org/spreadsheetml/2006/main">
  <c r="E22" i="4" l="1"/>
  <c r="E20" i="4"/>
  <c r="E18" i="4"/>
  <c r="E16" i="4"/>
  <c r="E15" i="4"/>
  <c r="E14" i="4"/>
  <c r="E11" i="4"/>
  <c r="C24" i="4" s="1"/>
  <c r="C26" i="4" s="1"/>
  <c r="E12" i="4"/>
  <c r="E24" i="4" l="1"/>
</calcChain>
</file>

<file path=xl/sharedStrings.xml><?xml version="1.0" encoding="utf-8"?>
<sst xmlns="http://schemas.openxmlformats.org/spreadsheetml/2006/main" count="46" uniqueCount="45">
  <si>
    <t>№</t>
  </si>
  <si>
    <t>Критерии за подбор</t>
  </si>
  <si>
    <t>Максимален брой точки</t>
  </si>
  <si>
    <t>1.1</t>
  </si>
  <si>
    <t>1.2</t>
  </si>
  <si>
    <t>Присъдени точки</t>
  </si>
  <si>
    <t>Коментари</t>
  </si>
  <si>
    <t>2.1</t>
  </si>
  <si>
    <t>2.2</t>
  </si>
  <si>
    <t>3.1</t>
  </si>
  <si>
    <t>4.1</t>
  </si>
  <si>
    <t>5.1</t>
  </si>
  <si>
    <t>Общ брой  точки по критериите за оценка на проекта:</t>
  </si>
  <si>
    <t>Име на  ОЦЕНИТЕЛ:</t>
  </si>
  <si>
    <t>Име  на ръководителя и звършил ад-хок проверките:</t>
  </si>
  <si>
    <t>дата:</t>
  </si>
  <si>
    <t>I.</t>
  </si>
  <si>
    <t>II.</t>
  </si>
  <si>
    <t>III.</t>
  </si>
  <si>
    <t>IV.</t>
  </si>
  <si>
    <t>V.</t>
  </si>
  <si>
    <t>Програма за развитие на селските райони 2014-2020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</si>
  <si>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</si>
  <si>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</si>
  <si>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</si>
  <si>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кандидата:</t>
  </si>
  <si>
    <t>EИК/БУЛСТАТ:</t>
  </si>
  <si>
    <t>Подмярка 4.3. „Подкрепа за инвестиции в инфраструктура - развитие, модернизация или адаптиране на земеделската и горска инфраструктура"</t>
  </si>
  <si>
    <t>Проектни предложения за инвестиции в хидромелиоративни съоръжения в незадоволително състояние и целящи повишаване на тяхната ефективност чрез постигане на по-високо ниво на показателя за потенциална относителна икономия на вода</t>
  </si>
  <si>
    <t>Проектни предложения за инвестиции в хидромелиоративни съоръжения, осигуряващи достъп до напояване до по-голям брой земеделски стопани или по-обширни поливни площи</t>
  </si>
  <si>
    <t>2.3</t>
  </si>
  <si>
    <t>Инвестициите по проектното предложение осигуряват достъп до напояване на по-голям брой земеделски стопани (ЗС)</t>
  </si>
  <si>
    <t>Инвестициите в хидромелиоративна инфраструктура по проектното предложение  водят до увеличаване на площите с осигурена възможност за напояване, в границите на напоителното поле, обхванато от тях, с най-малко 250 дка спрямо площите с осигурена възможност за напояване към годината на подаване на проектното предложение</t>
  </si>
  <si>
    <t>Проектното предложение е за инвестиции в хидромелиоративна инфраструктура, доставяща вода за напояване на най-малко 250 дка, ползващи се от услугата "доставка на вода за напояване"</t>
  </si>
  <si>
    <t>Проектни предложения за инвестиции в хидромелиоративни съоръжения, доставящи вода за напояване на площи, заети с приоритетни земеделски култури</t>
  </si>
  <si>
    <t xml:space="preserve">Не по-малко от 5 % от площта на напоителното поле, обхванато от инвестициите по проектното предложение, се използва за отглеждане на земеделски култури, определени в насоките за кандидатстване </t>
  </si>
  <si>
    <t>Проектни предложения за инвестиции в хидромелиоративни съоръжения, които осигуряват допълняемост с използването на съвременни и ефективни напоителни системи в земеделските стопанства</t>
  </si>
  <si>
    <t>В над 5 % от площите, ползващи се от услугата "доставка на вода за напояване" от напоителното поле, обхванато от инвестицията по проектното предложение, в рамките на земеделските стопанства се използват системи за напояване, включително системи, подпомогнати по ПРСР</t>
  </si>
  <si>
    <t>Проектни предложения за инвестиции в хидромелиоративни съоръжения, насочени към внедряване на иновации, включително такива, свързани с опазване на компонентите на околната среда и повишаване на тяхната ефективност</t>
  </si>
  <si>
    <t>Над 1 % от допустими инвестиционни разходи по проектното предложение са свързани с внедряване на иновации, включително такива, свързани с опазване на компонентите на околната среда и повишаване на тяхната ефективност</t>
  </si>
  <si>
    <t>Проектни предложения с инвестиции, попадащи в обхвата на клон на Напоителни системи или в обхвата на  речен басейн, за които е налице по-нисък настоящ КПД на напоителните системи.</t>
  </si>
  <si>
    <t>С инвестициите, включени в проектното предложение, се осигурява най-малко 25 % потенциална икономия на вода, съгласно настоящите технически параметри на съответния елемент на напоителната инфраструктура.</t>
  </si>
  <si>
    <t>Показател от проектното предложение</t>
  </si>
  <si>
    <t>Праг на преминаване (Общия брой на точките по критериите за оценка на проекта съответства на изискването на раздел 22 от Условията за кандидатстване)</t>
  </si>
  <si>
    <t>Съответствие с минималният праг на преминаване: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</si>
</sst>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лв.&quot;_-;\-* #,##0.00\ &quot;лв.&quot;_-;_-* &quot;-&quot;??\ &quot;лв.&quot;_-;_-@_-"/>
    <numFmt numFmtId="164" formatCode="_ &quot;Fr&quot;\ * #,##0.00_ ;_ &quot;Fr&quot;\ * \-#,##0.00_ ;_ &quot;Fr&quot;\ * &quot;-&quot;??_ ;_ @_ "/>
    <numFmt numFmtId="165" formatCode="_-* #,##0.00\ &quot;лв&quot;_-;\-* #,##0.00\ &quot;лв&quot;_-;_-* &quot;-&quot;??\ &quot;лв&quot;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/>
    <xf numFmtId="0" fontId="1" fillId="0" borderId="0" xfId="0" applyFont="1"/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justify" vertical="center" wrapText="1"/>
    </xf>
    <xf numFmtId="0" fontId="2" fillId="0" borderId="10" xfId="0" applyFont="1" applyBorder="1" applyAlignment="1">
      <alignment horizontal="justify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5" fillId="4" borderId="2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/>
    </xf>
    <xf numFmtId="0" fontId="1" fillId="4" borderId="3" xfId="0" applyFont="1" applyFill="1" applyBorder="1" applyAlignment="1">
      <alignment horizontal="center" vertical="center" wrapText="1"/>
    </xf>
    <xf numFmtId="49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10" fontId="2" fillId="0" borderId="3" xfId="0" applyNumberFormat="1" applyFont="1" applyBorder="1" applyAlignment="1" applyProtection="1">
      <alignment vertical="center"/>
      <protection locked="0"/>
    </xf>
    <xf numFmtId="166" fontId="2" fillId="0" borderId="3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1" fillId="4" borderId="21" xfId="0" applyFont="1" applyFill="1" applyBorder="1" applyAlignment="1">
      <alignment horizontal="center" vertical="center" wrapText="1"/>
    </xf>
    <xf numFmtId="10" fontId="2" fillId="0" borderId="3" xfId="3" applyNumberFormat="1" applyFont="1" applyBorder="1" applyAlignment="1" applyProtection="1">
      <alignment vertical="center"/>
      <protection locked="0"/>
    </xf>
    <xf numFmtId="0" fontId="1" fillId="0" borderId="0" xfId="0" applyFont="1" applyFill="1" applyAlignment="1"/>
    <xf numFmtId="0" fontId="1" fillId="3" borderId="12" xfId="0" applyFont="1" applyFill="1" applyBorder="1" applyAlignment="1">
      <alignment horizontal="right"/>
    </xf>
    <xf numFmtId="0" fontId="1" fillId="3" borderId="6" xfId="0" applyFont="1" applyFill="1" applyBorder="1" applyAlignment="1">
      <alignment horizontal="right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164" fontId="5" fillId="4" borderId="11" xfId="2" applyNumberFormat="1" applyFont="1" applyFill="1" applyBorder="1" applyAlignment="1">
      <alignment horizontal="left" vertical="center" wrapText="1"/>
    </xf>
    <xf numFmtId="164" fontId="5" fillId="4" borderId="1" xfId="2" applyNumberFormat="1" applyFont="1" applyFill="1" applyBorder="1" applyAlignment="1">
      <alignment horizontal="left" vertical="center" wrapText="1"/>
    </xf>
    <xf numFmtId="0" fontId="5" fillId="0" borderId="3" xfId="2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0" fontId="5" fillId="0" borderId="16" xfId="2" applyNumberFormat="1" applyFont="1" applyFill="1" applyBorder="1" applyAlignment="1">
      <alignment horizontal="center" vertical="center" wrapText="1"/>
    </xf>
    <xf numFmtId="164" fontId="5" fillId="5" borderId="17" xfId="2" applyNumberFormat="1" applyFont="1" applyFill="1" applyBorder="1" applyAlignment="1">
      <alignment horizontal="center" vertical="center" wrapText="1"/>
    </xf>
    <xf numFmtId="164" fontId="5" fillId="5" borderId="18" xfId="2" applyNumberFormat="1" applyFont="1" applyFill="1" applyBorder="1" applyAlignment="1">
      <alignment horizontal="center" vertical="center" wrapText="1"/>
    </xf>
    <xf numFmtId="164" fontId="5" fillId="5" borderId="19" xfId="2" applyNumberFormat="1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5" fillId="4" borderId="22" xfId="0" applyFont="1" applyFill="1" applyBorder="1" applyAlignment="1" applyProtection="1">
      <alignment horizontal="right" vertical="center" wrapText="1"/>
    </xf>
    <xf numFmtId="0" fontId="5" fillId="4" borderId="23" xfId="0" applyFont="1" applyFill="1" applyBorder="1" applyAlignment="1" applyProtection="1">
      <alignment horizontal="right" vertical="center" wrapText="1"/>
    </xf>
    <xf numFmtId="164" fontId="5" fillId="4" borderId="12" xfId="1" applyNumberFormat="1" applyFont="1" applyFill="1" applyBorder="1" applyAlignment="1">
      <alignment horizontal="left" vertical="top" wrapText="1"/>
    </xf>
    <xf numFmtId="164" fontId="5" fillId="4" borderId="6" xfId="1" applyNumberFormat="1" applyFont="1" applyFill="1" applyBorder="1" applyAlignment="1">
      <alignment horizontal="left" vertical="top" wrapText="1"/>
    </xf>
    <xf numFmtId="0" fontId="6" fillId="0" borderId="3" xfId="1" applyNumberFormat="1" applyFont="1" applyFill="1" applyBorder="1" applyAlignment="1">
      <alignment horizontal="center" vertical="top" wrapText="1"/>
    </xf>
    <xf numFmtId="0" fontId="6" fillId="0" borderId="5" xfId="1" applyNumberFormat="1" applyFont="1" applyFill="1" applyBorder="1" applyAlignment="1">
      <alignment horizontal="center" vertical="top" wrapText="1"/>
    </xf>
    <xf numFmtId="0" fontId="6" fillId="0" borderId="16" xfId="1" applyNumberFormat="1" applyFont="1" applyFill="1" applyBorder="1" applyAlignment="1">
      <alignment horizontal="center" vertical="top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164" fontId="5" fillId="4" borderId="11" xfId="1" applyNumberFormat="1" applyFont="1" applyFill="1" applyBorder="1" applyAlignment="1">
      <alignment horizontal="center" vertical="top" wrapText="1"/>
    </xf>
    <xf numFmtId="164" fontId="5" fillId="4" borderId="1" xfId="1" applyNumberFormat="1" applyFont="1" applyFill="1" applyBorder="1" applyAlignment="1">
      <alignment horizontal="center" vertical="top" wrapText="1"/>
    </xf>
    <xf numFmtId="164" fontId="5" fillId="4" borderId="3" xfId="1" applyNumberFormat="1" applyFont="1" applyFill="1" applyBorder="1" applyAlignment="1">
      <alignment horizontal="center" vertical="top" wrapText="1"/>
    </xf>
    <xf numFmtId="164" fontId="5" fillId="4" borderId="10" xfId="1" applyNumberFormat="1" applyFont="1" applyFill="1" applyBorder="1" applyAlignment="1">
      <alignment horizontal="center" vertical="top" wrapText="1"/>
    </xf>
    <xf numFmtId="164" fontId="6" fillId="0" borderId="3" xfId="1" applyNumberFormat="1" applyFont="1" applyFill="1" applyBorder="1" applyAlignment="1">
      <alignment horizontal="center" vertical="top" wrapText="1"/>
    </xf>
    <xf numFmtId="164" fontId="5" fillId="0" borderId="5" xfId="1" applyNumberFormat="1" applyFont="1" applyFill="1" applyBorder="1" applyAlignment="1">
      <alignment horizontal="center" vertical="top" wrapText="1"/>
    </xf>
    <xf numFmtId="164" fontId="5" fillId="0" borderId="16" xfId="1" applyNumberFormat="1" applyFont="1" applyFill="1" applyBorder="1" applyAlignment="1">
      <alignment horizontal="center" vertical="top" wrapText="1"/>
    </xf>
  </cellXfs>
  <cellStyles count="4">
    <cellStyle name="Currency" xfId="1" builtinId="4"/>
    <cellStyle name="Currency 2" xfId="2"/>
    <cellStyle name="Normal" xfId="0" builtinId="0"/>
    <cellStyle name="Percent" xfId="3" builtinId="5"/>
  </cellStyles>
  <dxfs count="3">
    <dxf>
      <fill>
        <gradientFill type="path" left="0.5" right="0.5" top="0.5" bottom="0.5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fill>
        <gradientFill type="path" left="0.5" right="0.5" top="0.5" bottom="0.5">
          <stop position="0">
            <color theme="0"/>
          </stop>
          <stop position="1">
            <color theme="6"/>
          </stop>
        </gradient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E32"/>
  <sheetViews>
    <sheetView tabSelected="1" zoomScaleNormal="100" workbookViewId="0">
      <selection activeCell="A7" sqref="A7:B7"/>
    </sheetView>
  </sheetViews>
  <sheetFormatPr defaultColWidth="9" defaultRowHeight="15.6" x14ac:dyDescent="0.3"/>
  <cols>
    <col min="1" max="1" width="8.109375" style="1" customWidth="1"/>
    <col min="2" max="2" width="71.6640625" style="1" customWidth="1"/>
    <col min="3" max="3" width="11" style="1" customWidth="1"/>
    <col min="4" max="4" width="17.5546875" style="1" customWidth="1"/>
    <col min="5" max="5" width="12.88671875" style="1" customWidth="1"/>
    <col min="6" max="6" width="33.44140625" style="1" customWidth="1"/>
    <col min="7" max="16384" width="9" style="1"/>
  </cols>
  <sheetData>
    <row r="1" spans="1:6" s="14" customFormat="1" x14ac:dyDescent="0.3">
      <c r="A1" s="64" t="s">
        <v>21</v>
      </c>
      <c r="B1" s="65"/>
      <c r="C1" s="65"/>
      <c r="D1" s="65"/>
      <c r="E1" s="65"/>
      <c r="F1" s="66"/>
    </row>
    <row r="2" spans="1:6" s="14" customFormat="1" ht="31.5" customHeight="1" x14ac:dyDescent="0.3">
      <c r="A2" s="67" t="s">
        <v>22</v>
      </c>
      <c r="B2" s="68"/>
      <c r="C2" s="68"/>
      <c r="D2" s="68"/>
      <c r="E2" s="69"/>
      <c r="F2" s="70"/>
    </row>
    <row r="3" spans="1:6" s="14" customFormat="1" x14ac:dyDescent="0.3">
      <c r="A3" s="67" t="s">
        <v>27</v>
      </c>
      <c r="B3" s="68"/>
      <c r="C3" s="68"/>
      <c r="D3" s="68"/>
      <c r="E3" s="69"/>
      <c r="F3" s="70"/>
    </row>
    <row r="4" spans="1:6" s="14" customFormat="1" x14ac:dyDescent="0.3">
      <c r="A4" s="59" t="s">
        <v>23</v>
      </c>
      <c r="B4" s="60"/>
      <c r="C4" s="71"/>
      <c r="D4" s="72"/>
      <c r="E4" s="72"/>
      <c r="F4" s="73"/>
    </row>
    <row r="5" spans="1:6" s="14" customFormat="1" x14ac:dyDescent="0.3">
      <c r="A5" s="59" t="s">
        <v>24</v>
      </c>
      <c r="B5" s="60"/>
      <c r="C5" s="61"/>
      <c r="D5" s="62"/>
      <c r="E5" s="62"/>
      <c r="F5" s="63"/>
    </row>
    <row r="6" spans="1:6" s="14" customFormat="1" x14ac:dyDescent="0.3">
      <c r="A6" s="46" t="s">
        <v>25</v>
      </c>
      <c r="B6" s="47"/>
      <c r="C6" s="48"/>
      <c r="D6" s="49"/>
      <c r="E6" s="49"/>
      <c r="F6" s="50"/>
    </row>
    <row r="7" spans="1:6" s="14" customFormat="1" x14ac:dyDescent="0.3">
      <c r="A7" s="46" t="s">
        <v>26</v>
      </c>
      <c r="B7" s="47"/>
      <c r="C7" s="48"/>
      <c r="D7" s="49"/>
      <c r="E7" s="49"/>
      <c r="F7" s="50"/>
    </row>
    <row r="8" spans="1:6" s="14" customFormat="1" ht="16.2" thickBot="1" x14ac:dyDescent="0.35">
      <c r="A8" s="51"/>
      <c r="B8" s="52"/>
      <c r="C8" s="52"/>
      <c r="D8" s="52"/>
      <c r="E8" s="52"/>
      <c r="F8" s="53"/>
    </row>
    <row r="9" spans="1:6" ht="46.8" x14ac:dyDescent="0.3">
      <c r="A9" s="7" t="s">
        <v>0</v>
      </c>
      <c r="B9" s="8" t="s">
        <v>1</v>
      </c>
      <c r="C9" s="8" t="s">
        <v>2</v>
      </c>
      <c r="D9" s="8" t="s">
        <v>42</v>
      </c>
      <c r="E9" s="8" t="s">
        <v>5</v>
      </c>
      <c r="F9" s="9" t="s">
        <v>6</v>
      </c>
    </row>
    <row r="10" spans="1:6" ht="62.4" x14ac:dyDescent="0.3">
      <c r="A10" s="10" t="s">
        <v>16</v>
      </c>
      <c r="B10" s="20" t="s">
        <v>28</v>
      </c>
      <c r="C10" s="3">
        <v>40</v>
      </c>
      <c r="D10" s="4"/>
      <c r="E10" s="23"/>
      <c r="F10" s="11"/>
    </row>
    <row r="11" spans="1:6" ht="46.8" x14ac:dyDescent="0.3">
      <c r="A11" s="24" t="s">
        <v>3</v>
      </c>
      <c r="B11" s="25" t="s">
        <v>40</v>
      </c>
      <c r="C11" s="26">
        <v>20</v>
      </c>
      <c r="D11" s="32"/>
      <c r="E11" s="23" t="str">
        <f>IF(D11="","",ROUND(IF(D11&gt;=1,0,20*(1-D11)),3))</f>
        <v/>
      </c>
      <c r="F11" s="12"/>
    </row>
    <row r="12" spans="1:6" ht="62.4" x14ac:dyDescent="0.3">
      <c r="A12" s="24" t="s">
        <v>4</v>
      </c>
      <c r="B12" s="25" t="s">
        <v>41</v>
      </c>
      <c r="C12" s="26">
        <v>20</v>
      </c>
      <c r="D12" s="32"/>
      <c r="E12" s="23" t="str">
        <f>+IF(D12="","",ROUND(IF(D12&gt;=75%,20,IF(D12&lt;25%,0,(MIN(5+(D12-0.25)/3.333%,20)))),3))</f>
        <v/>
      </c>
      <c r="F12" s="12"/>
    </row>
    <row r="13" spans="1:6" ht="46.8" x14ac:dyDescent="0.3">
      <c r="A13" s="10" t="s">
        <v>17</v>
      </c>
      <c r="B13" s="20" t="s">
        <v>29</v>
      </c>
      <c r="C13" s="6">
        <v>30</v>
      </c>
      <c r="D13" s="4"/>
      <c r="E13" s="23"/>
      <c r="F13" s="11"/>
    </row>
    <row r="14" spans="1:6" ht="46.8" x14ac:dyDescent="0.3">
      <c r="A14" s="24" t="s">
        <v>7</v>
      </c>
      <c r="B14" s="27" t="s">
        <v>33</v>
      </c>
      <c r="C14" s="26">
        <v>10</v>
      </c>
      <c r="D14" s="33"/>
      <c r="E14" s="23" t="str">
        <f>+IF(D14="","",ROUND(IF(D14&gt;=3000,10,IF(D14&lt;250,0,(2+(D14-250)/343.75))),3))</f>
        <v/>
      </c>
      <c r="F14" s="12"/>
    </row>
    <row r="15" spans="1:6" ht="93.6" x14ac:dyDescent="0.3">
      <c r="A15" s="24" t="s">
        <v>8</v>
      </c>
      <c r="B15" s="27" t="s">
        <v>32</v>
      </c>
      <c r="C15" s="26">
        <v>15</v>
      </c>
      <c r="D15" s="33"/>
      <c r="E15" s="23" t="str">
        <f>+IF(D15="","",ROUND(IF(D15&gt;=3000,15,IF(D15&lt;250,0,(5+(D15-250)/275))),3))</f>
        <v/>
      </c>
      <c r="F15" s="12"/>
    </row>
    <row r="16" spans="1:6" ht="31.2" x14ac:dyDescent="0.3">
      <c r="A16" s="28" t="s">
        <v>30</v>
      </c>
      <c r="B16" s="29" t="s">
        <v>31</v>
      </c>
      <c r="C16" s="30">
        <v>5</v>
      </c>
      <c r="D16" s="34"/>
      <c r="E16" s="31" t="str">
        <f>+IF(D16="","",IF(AND(0&lt;D16,D16&lt;=5),1,IF(AND(5&lt;D16,D16&lt;=10),2,IF(AND(10&lt;D16,D16&lt;=15),3,IF(AND(15&lt;D16,D16&lt;=20),4,5)))))</f>
        <v/>
      </c>
      <c r="F16" s="12"/>
    </row>
    <row r="17" spans="1:31" ht="46.8" x14ac:dyDescent="0.3">
      <c r="A17" s="10" t="s">
        <v>18</v>
      </c>
      <c r="B17" s="20" t="s">
        <v>34</v>
      </c>
      <c r="C17" s="6">
        <v>15</v>
      </c>
      <c r="D17" s="4"/>
      <c r="E17" s="23"/>
      <c r="F17" s="11"/>
    </row>
    <row r="18" spans="1:31" ht="46.8" x14ac:dyDescent="0.3">
      <c r="A18" s="24" t="s">
        <v>9</v>
      </c>
      <c r="B18" s="27" t="s">
        <v>35</v>
      </c>
      <c r="C18" s="26">
        <v>15</v>
      </c>
      <c r="D18" s="36"/>
      <c r="E18" s="35" t="str">
        <f>IF(D18="","",IF(D18&gt;50%,15, IF(AND(5%&lt;=D18,D18&lt;=25%),5,IF(AND(25%&lt;D18,D18&lt;=50),10,0))))</f>
        <v/>
      </c>
      <c r="F18" s="12"/>
    </row>
    <row r="19" spans="1:31" ht="62.4" x14ac:dyDescent="0.3">
      <c r="A19" s="13" t="s">
        <v>19</v>
      </c>
      <c r="B19" s="21" t="s">
        <v>36</v>
      </c>
      <c r="C19" s="5">
        <v>5</v>
      </c>
      <c r="D19" s="4"/>
      <c r="E19" s="23"/>
      <c r="F19" s="11"/>
    </row>
    <row r="20" spans="1:31" ht="78" x14ac:dyDescent="0.3">
      <c r="A20" s="24" t="s">
        <v>10</v>
      </c>
      <c r="B20" s="27" t="s">
        <v>37</v>
      </c>
      <c r="C20" s="26">
        <v>5</v>
      </c>
      <c r="D20" s="36"/>
      <c r="E20" s="23" t="str">
        <f>+IF(D20="","",IF(D20&gt;20%,5,IF(AND(5%&lt;D20,D20&lt;=10%),1,IF(AND(10%&lt;D20,D20&lt;=15%),2,IF(AND(15%&lt;D20,D20&lt;=20%),3,0)))))</f>
        <v/>
      </c>
      <c r="F20" s="12"/>
    </row>
    <row r="21" spans="1:31" ht="62.4" x14ac:dyDescent="0.3">
      <c r="A21" s="13" t="s">
        <v>20</v>
      </c>
      <c r="B21" s="21" t="s">
        <v>38</v>
      </c>
      <c r="C21" s="5">
        <v>10</v>
      </c>
      <c r="D21" s="4"/>
      <c r="E21" s="23"/>
      <c r="F21" s="11"/>
    </row>
    <row r="22" spans="1:31" ht="62.4" x14ac:dyDescent="0.3">
      <c r="A22" s="24" t="s">
        <v>11</v>
      </c>
      <c r="B22" s="27" t="s">
        <v>39</v>
      </c>
      <c r="C22" s="26">
        <v>10</v>
      </c>
      <c r="D22" s="36"/>
      <c r="E22" s="23" t="str">
        <f>+IF(D22="","",IF(D22&gt;5%,10,IF(AND(1%&lt;D22,D22&lt;=5%),5,0)))</f>
        <v/>
      </c>
      <c r="F22" s="12"/>
    </row>
    <row r="23" spans="1:31" s="2" customFormat="1" x14ac:dyDescent="0.3">
      <c r="A23" s="38" t="s">
        <v>2</v>
      </c>
      <c r="B23" s="39"/>
      <c r="C23" s="40">
        <v>100</v>
      </c>
      <c r="D23" s="41"/>
      <c r="E23" s="41"/>
      <c r="F23" s="42"/>
    </row>
    <row r="24" spans="1:31" s="2" customFormat="1" x14ac:dyDescent="0.3">
      <c r="A24" s="38" t="s">
        <v>12</v>
      </c>
      <c r="B24" s="39"/>
      <c r="C24" s="40" t="str">
        <f>IF(COUNT(E10:E22)=0,"",SUM(E11:E12,E14:E16,E18,E20,E22))</f>
        <v/>
      </c>
      <c r="D24" s="41"/>
      <c r="E24" s="41">
        <f>SUM(E11:E12,E14:E16,E18,E20,E22)</f>
        <v>0</v>
      </c>
      <c r="F24" s="42"/>
    </row>
    <row r="25" spans="1:31" s="2" customFormat="1" ht="48" customHeight="1" x14ac:dyDescent="0.3">
      <c r="A25" s="57" t="s">
        <v>43</v>
      </c>
      <c r="B25" s="58"/>
      <c r="C25" s="54">
        <v>15</v>
      </c>
      <c r="D25" s="55"/>
      <c r="E25" s="55"/>
      <c r="F25" s="56"/>
    </row>
    <row r="26" spans="1:31" s="2" customFormat="1" ht="31.5" customHeight="1" x14ac:dyDescent="0.3">
      <c r="A26" s="38" t="s">
        <v>44</v>
      </c>
      <c r="B26" s="39"/>
      <c r="C26" s="43" t="str">
        <f>+IF(C24="","",IF(C24&gt;=C25,"ДА","НЕ"))</f>
        <v/>
      </c>
      <c r="D26" s="44"/>
      <c r="E26" s="44"/>
      <c r="F26" s="45"/>
    </row>
    <row r="29" spans="1:31" s="15" customFormat="1" x14ac:dyDescent="0.3">
      <c r="B29" s="18" t="s">
        <v>13</v>
      </c>
      <c r="C29" s="37"/>
      <c r="D29" s="37"/>
      <c r="E29" s="22"/>
      <c r="R29" s="16"/>
      <c r="U29" s="17"/>
      <c r="AC29" s="16"/>
      <c r="AE29" s="17"/>
    </row>
    <row r="30" spans="1:31" s="15" customFormat="1" x14ac:dyDescent="0.3">
      <c r="B30" s="18"/>
      <c r="R30" s="16"/>
      <c r="U30" s="17"/>
      <c r="AC30" s="16"/>
      <c r="AE30" s="17"/>
    </row>
    <row r="31" spans="1:31" s="15" customFormat="1" x14ac:dyDescent="0.3">
      <c r="B31" s="18" t="s">
        <v>14</v>
      </c>
      <c r="C31" s="18"/>
      <c r="D31" s="19" t="s">
        <v>15</v>
      </c>
      <c r="E31" s="19"/>
      <c r="R31" s="16"/>
      <c r="U31" s="17"/>
      <c r="AC31" s="16"/>
      <c r="AE31" s="17"/>
    </row>
    <row r="32" spans="1:31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20">
    <mergeCell ref="A5:B5"/>
    <mergeCell ref="C5:F5"/>
    <mergeCell ref="A6:B6"/>
    <mergeCell ref="C6:F6"/>
    <mergeCell ref="A1:F1"/>
    <mergeCell ref="A2:F2"/>
    <mergeCell ref="A3:F3"/>
    <mergeCell ref="A4:B4"/>
    <mergeCell ref="C4:F4"/>
    <mergeCell ref="A24:B24"/>
    <mergeCell ref="C24:F24"/>
    <mergeCell ref="A26:B26"/>
    <mergeCell ref="C26:F26"/>
    <mergeCell ref="A7:B7"/>
    <mergeCell ref="C7:F7"/>
    <mergeCell ref="A8:F8"/>
    <mergeCell ref="C23:F23"/>
    <mergeCell ref="C25:F25"/>
    <mergeCell ref="A23:B23"/>
    <mergeCell ref="A25:B25"/>
  </mergeCells>
  <conditionalFormatting sqref="AE29:AJ31">
    <cfRule type="containsText" dxfId="2" priority="3" stopIfTrue="1" operator="containsText" text="НЕ">
      <formula>NOT(ISERROR(SEARCH("НЕ",AE29)))</formula>
    </cfRule>
  </conditionalFormatting>
  <conditionalFormatting sqref="C26:F26">
    <cfRule type="cellIs" dxfId="1" priority="2" operator="equal">
      <formula>"ДА"</formula>
    </cfRule>
    <cfRule type="cellIs" dxfId="0" priority="1" operator="equal">
      <formula>"НЕ"</formula>
    </cfRule>
  </conditionalFormatting>
  <dataValidations count="8"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потенциална икономия на вода по проектното предложение, изразена в проценти._x000a_" sqref="D12">
      <formula1>0</formula1>
      <formula2>1</formula2>
    </dataValidation>
    <dataValidation type="decimal" allowBlank="1" showInputMessage="1" showErrorMessage="1" error="Въведените данни трябва да са в интервала от 0% до 100%." prompt="При съответствие с критерия, въведете стойност за КПД, изразен в проценти." sqref="D11">
      <formula1>0</formula1>
      <formula2>1</formula2>
    </dataValidation>
    <dataValidation type="whole" operator="greaterThan" allowBlank="1" showInputMessage="1" showErrorMessage="1" error="Въведете цяло положително число." prompt="При съответствие с критерия, въведете броя на ползвателите на услугата &quot;доставка на вода за напояване&quot;, регистрирани земеделски стопани." sqref="D16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с които се увеличават площите с осигурена възможност за напояване от хидромелиоративната инфраструктура по проектното предложение." sqref="D15">
      <formula1>0</formula1>
    </dataValidation>
    <dataValidation type="decimal" operator="greaterThanOrEqual" allowBlank="1" showInputMessage="1" showErrorMessage="1" prompt="При съответствие с критерия, въведете размера на площите (в декари), ползващи се от услугата &quot;доставка на вода за напояване&quot; от хидромелиоративното съоръжение по проекта._x000a_" sqref="D14">
      <formula1>0</formula1>
    </dataValidation>
    <dataValidation type="decimal" allowBlank="1" showInputMessage="1" showErrorMessage="1" error="Минималното изискване за съответствие с критерия е 5%." prompt="При съответствие с критерия отбележете относителният дял (в проценти) на площта, използвана за отглеждане на приоритетни култури спрямо общата площ на напоителното поле._x000a_" sqref="D18">
      <formula1>0.05</formula1>
      <formula2>1</formula2>
    </dataValidation>
    <dataValidation type="decimal" allowBlank="1" showInputMessage="1" showErrorMessage="1" error="Минималното изискване за съответствие с критерия е над 5%." prompt="При съответствие с критерия отбележете относителният дял (в проценти) на площта, в която в земеделските стопанства се използват системи за напояване, спрямо общата площ на напоителното поле._x000a_" sqref="D20">
      <formula1>0.05</formula1>
      <formula2>1</formula2>
    </dataValidation>
    <dataValidation type="decimal" operator="greaterThan" allowBlank="1" showInputMessage="1" showErrorMessage="1" error="Минималното изискване за съответствие с критерия е над 1%." prompt="При съответствие с критерия, въведете относителният дял (в проценти) на инвестициите, свързани с иновации, спрямо допустимите инвестиционни разходи." sqref="D22">
      <formula1>0.01</formula1>
    </dataValidation>
  </dataValidations>
  <pageMargins left="0.70866141732283472" right="0.70866141732283472" top="0.94488188976377963" bottom="0.74803149606299213" header="0.31496062992125984" footer="0.31496062992125984"/>
  <pageSetup paperSize="9" scale="56" fitToHeight="0" orientation="portrait" r:id="rId1"/>
  <headerFooter>
    <oddHeader>&amp;L&amp;G&amp;C&amp;G&amp;R&amp;G
&amp;"-,Bold"&amp;14 &amp;"Times New Roman,Regular"&amp;12Приложение № 7 към Условията за кандидатстване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TFO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 Charakchiev</dc:creator>
  <cp:lastModifiedBy>Violeta Mitova</cp:lastModifiedBy>
  <cp:lastPrinted>2020-03-16T08:30:57Z</cp:lastPrinted>
  <dcterms:created xsi:type="dcterms:W3CDTF">2018-11-06T10:06:00Z</dcterms:created>
  <dcterms:modified xsi:type="dcterms:W3CDTF">2020-03-16T08:31:01Z</dcterms:modified>
</cp:coreProperties>
</file>